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sistecad\ContaCAD\salen\032022\"/>
    </mc:Choice>
  </mc:AlternateContent>
  <bookViews>
    <workbookView xWindow="-120" yWindow="-120" windowWidth="20736" windowHeight="11040" activeTab="1"/>
  </bookViews>
  <sheets>
    <sheet name="CRI-COG" sheetId="2" r:id="rId1"/>
    <sheet name="CFF" sheetId="3" r:id="rId2"/>
  </sheets>
  <definedNames>
    <definedName name="Print_Area" localSheetId="1">CFF!$A$2:$C$25</definedName>
    <definedName name="Print_Area" localSheetId="0">'CRI-COG'!$A$2:$D$26</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3" l="1"/>
  <c r="F44" i="3"/>
  <c r="D44" i="3"/>
  <c r="C44" i="3"/>
  <c r="G43" i="3"/>
  <c r="F43" i="3"/>
  <c r="D43" i="3"/>
  <c r="C43" i="3"/>
  <c r="G42" i="3"/>
  <c r="F42" i="3"/>
  <c r="D42" i="3"/>
  <c r="C42" i="3"/>
  <c r="C41" i="3" s="1"/>
  <c r="G40" i="3"/>
  <c r="F40" i="3"/>
  <c r="D40" i="3"/>
  <c r="C40" i="3"/>
  <c r="G39" i="3"/>
  <c r="F39" i="3"/>
  <c r="D39" i="3"/>
  <c r="C39" i="3"/>
  <c r="G38" i="3"/>
  <c r="F38" i="3"/>
  <c r="D38" i="3"/>
  <c r="C38" i="3"/>
  <c r="G37" i="3"/>
  <c r="F37" i="3"/>
  <c r="D37" i="3"/>
  <c r="C37" i="3"/>
  <c r="G36" i="3"/>
  <c r="F36" i="3"/>
  <c r="D36" i="3"/>
  <c r="C36" i="3"/>
  <c r="G35" i="3"/>
  <c r="F35" i="3"/>
  <c r="D35" i="3"/>
  <c r="C35" i="3"/>
  <c r="G34" i="3"/>
  <c r="F34" i="3"/>
  <c r="D34" i="3"/>
  <c r="C34" i="3"/>
  <c r="H29" i="3"/>
  <c r="E29" i="3"/>
  <c r="H28" i="3"/>
  <c r="E28" i="3"/>
  <c r="H27" i="3"/>
  <c r="E27" i="3"/>
  <c r="G26" i="3"/>
  <c r="F26" i="3"/>
  <c r="D26" i="3"/>
  <c r="C26" i="3"/>
  <c r="H25" i="3"/>
  <c r="E25" i="3"/>
  <c r="H24" i="3"/>
  <c r="E24" i="3"/>
  <c r="H23" i="3"/>
  <c r="E23" i="3"/>
  <c r="H22" i="3"/>
  <c r="E22" i="3"/>
  <c r="H21" i="3"/>
  <c r="E21" i="3"/>
  <c r="H20" i="3"/>
  <c r="E20" i="3"/>
  <c r="H19" i="3"/>
  <c r="E19" i="3"/>
  <c r="G18" i="3"/>
  <c r="F18" i="3"/>
  <c r="D18" i="3"/>
  <c r="C18" i="3"/>
  <c r="H14" i="3"/>
  <c r="E14" i="3"/>
  <c r="E44" i="3" s="1"/>
  <c r="H13" i="3"/>
  <c r="E13" i="3"/>
  <c r="H12" i="3"/>
  <c r="H42" i="3" s="1"/>
  <c r="E12" i="3"/>
  <c r="E42" i="3" s="1"/>
  <c r="G11" i="3"/>
  <c r="F11" i="3"/>
  <c r="D11" i="3"/>
  <c r="C11" i="3"/>
  <c r="H10" i="3"/>
  <c r="H40" i="3" s="1"/>
  <c r="E10" i="3"/>
  <c r="H9" i="3"/>
  <c r="H39" i="3" s="1"/>
  <c r="E9" i="3"/>
  <c r="E39" i="3" s="1"/>
  <c r="H8" i="3"/>
  <c r="H38" i="3" s="1"/>
  <c r="E8" i="3"/>
  <c r="E38" i="3" s="1"/>
  <c r="H7" i="3"/>
  <c r="E7" i="3"/>
  <c r="H6" i="3"/>
  <c r="H36" i="3" s="1"/>
  <c r="E6" i="3"/>
  <c r="H5" i="3"/>
  <c r="H35" i="3" s="1"/>
  <c r="E5" i="3"/>
  <c r="H4" i="3"/>
  <c r="H34" i="3" s="1"/>
  <c r="E4" i="3"/>
  <c r="G3" i="3"/>
  <c r="F3" i="3"/>
  <c r="D3" i="3"/>
  <c r="C3" i="3"/>
  <c r="H23" i="2"/>
  <c r="H22" i="2"/>
  <c r="H21" i="2"/>
  <c r="H20" i="2"/>
  <c r="H19" i="2"/>
  <c r="H18" i="2"/>
  <c r="H17" i="2"/>
  <c r="H16" i="2"/>
  <c r="H15" i="2"/>
  <c r="G14" i="2"/>
  <c r="F14" i="2"/>
  <c r="D14" i="2"/>
  <c r="C14" i="2"/>
  <c r="H13" i="2"/>
  <c r="H12" i="2"/>
  <c r="H11" i="2"/>
  <c r="H10" i="2"/>
  <c r="H9" i="2"/>
  <c r="H8" i="2"/>
  <c r="H7" i="2"/>
  <c r="H6" i="2"/>
  <c r="H5" i="2"/>
  <c r="H4" i="2"/>
  <c r="G3" i="2"/>
  <c r="F3" i="2"/>
  <c r="D3" i="2"/>
  <c r="C3" i="2"/>
  <c r="H44" i="3" l="1"/>
  <c r="H43" i="3"/>
  <c r="E43" i="3"/>
  <c r="F30" i="3"/>
  <c r="E40" i="3"/>
  <c r="E36" i="3"/>
  <c r="E35" i="3"/>
  <c r="E34" i="3"/>
  <c r="H37" i="3"/>
  <c r="H33" i="3" s="1"/>
  <c r="E37" i="3"/>
  <c r="G24" i="2"/>
  <c r="C33" i="3"/>
  <c r="C45" i="3" s="1"/>
  <c r="G33" i="3"/>
  <c r="D33" i="3"/>
  <c r="F24" i="2"/>
  <c r="D41" i="3"/>
  <c r="F41" i="3"/>
  <c r="E41" i="3"/>
  <c r="G41" i="3"/>
  <c r="E33" i="3"/>
  <c r="F33" i="3"/>
  <c r="D15" i="3"/>
  <c r="H11" i="3"/>
  <c r="G30" i="3"/>
  <c r="E11" i="3"/>
  <c r="C15" i="3"/>
  <c r="G15" i="3"/>
  <c r="F15" i="3"/>
  <c r="H3" i="3"/>
  <c r="H18" i="3"/>
  <c r="C30" i="3"/>
  <c r="D30" i="3"/>
  <c r="H26" i="3"/>
  <c r="E18" i="3"/>
  <c r="C24" i="2"/>
  <c r="H3" i="2"/>
  <c r="E3" i="2"/>
  <c r="E14" i="2"/>
  <c r="H14" i="2"/>
  <c r="D24" i="2"/>
  <c r="E26" i="3"/>
  <c r="E3" i="3"/>
  <c r="H41" i="3" l="1"/>
  <c r="H45" i="3" s="1"/>
  <c r="F45" i="3"/>
  <c r="G45" i="3"/>
  <c r="D45" i="3"/>
  <c r="E45" i="3"/>
  <c r="H15" i="3"/>
  <c r="E15" i="3"/>
  <c r="E30" i="3"/>
  <c r="H30" i="3"/>
  <c r="H24" i="2"/>
  <c r="E24" i="2"/>
</calcChain>
</file>

<file path=xl/sharedStrings.xml><?xml version="1.0" encoding="utf-8"?>
<sst xmlns="http://schemas.openxmlformats.org/spreadsheetml/2006/main" count="95" uniqueCount="51">
  <si>
    <t>R/C</t>
  </si>
  <si>
    <t>Concepto</t>
  </si>
  <si>
    <t>Estimado /
 Aprobado</t>
  </si>
  <si>
    <t>Ampliaciones/ Reducciones</t>
  </si>
  <si>
    <t>Modificado</t>
  </si>
  <si>
    <t>Devengado</t>
  </si>
  <si>
    <t>Recaudado / 
Pagado</t>
  </si>
  <si>
    <t>CxC/
CxP</t>
  </si>
  <si>
    <t>Rubros de Ingresos</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</si>
  <si>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</si>
  <si>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</si>
  <si>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</si>
  <si>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</si>
  <si>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</si>
  <si>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</si>
  <si>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</si>
  <si>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</si>
  <si>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</si>
  <si>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Ingresos Derivados de Financiamientos</t>
  </si>
  <si>
    <t>Capítulos de Gasto</t>
  </si>
  <si>
    <t>Servicios Personales</t>
  </si>
  <si>
    <t>Materiales y Suministros</t>
  </si>
  <si>
    <t>Servicios Generales</t>
  </si>
  <si>
    <t>Bienes Muebles, Inmuebles e Intangibles</t>
  </si>
  <si>
    <t>Inversión Pública</t>
  </si>
  <si>
    <t>Inversiones Financieras y Otras Provisiones</t>
  </si>
  <si>
    <t xml:space="preserve">Participaciones y Aportaciones </t>
  </si>
  <si>
    <t>Deuda Pública</t>
  </si>
  <si>
    <t>Superávit / Déficit</t>
  </si>
  <si>
    <t>CFF</t>
  </si>
  <si>
    <t xml:space="preserve">Estimado </t>
  </si>
  <si>
    <t>Ampliaciones/Reducciones</t>
  </si>
  <si>
    <t>Recaudado</t>
  </si>
  <si>
    <t>CxC</t>
  </si>
  <si>
    <t>No etiquetado</t>
  </si>
  <si>
    <t>Recursos Fiscales</t>
  </si>
  <si>
    <t>Financiamientos Internos</t>
  </si>
  <si>
    <t>Financiamiento Externo</t>
  </si>
  <si>
    <t>Ingresos Propios</t>
  </si>
  <si>
    <t>Recursos Federales</t>
  </si>
  <si>
    <t>Recursos Estatales</t>
  </si>
  <si>
    <t>Otros Recursos LD</t>
  </si>
  <si>
    <t>Etiquetado</t>
  </si>
  <si>
    <t>Otros Recursos TFE</t>
  </si>
  <si>
    <t>Total Ingreso</t>
  </si>
  <si>
    <t>Aprobado</t>
  </si>
  <si>
    <t>Pagado</t>
  </si>
  <si>
    <t>CxP</t>
  </si>
  <si>
    <t>Total Gasto</t>
  </si>
  <si>
    <t>Nombre del ente público
Flujo de Fondos (Rubro y Capítulo)
Del XXXX al XXXX</t>
  </si>
  <si>
    <t>SISTEMA MUNICIPAL DE AGUA POTABLE Y ALCANTARILLADOS DE SAN JOSE ITURBIDE GUANAJUATO,
FLUJO DE FONDOS 
 DEL 01 DE ENERO AL 30 DE SEPTIEMBRE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</si>
</sst>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36">
    <xf numFmtId="0" fontId="0" fillId="0" borderId="0" xfId="0"/>
    <xf numFmtId="0" fontId="2" fillId="0" borderId="0" xfId="0" applyFont="1"/>
    <xf numFmtId="0" fontId="4" fillId="0" borderId="10" xfId="0" applyFont="1" applyBorder="1" applyProtection="1">
      <protection locked="0"/>
    </xf>
    <xf numFmtId="0" fontId="3" fillId="0" borderId="13" xfId="0" applyFont="1" applyBorder="1" applyAlignment="1">
      <alignment vertical="center"/>
    </xf>
    <xf numFmtId="4" fontId="3" fillId="0" borderId="11" xfId="0" applyNumberFormat="1" applyFont="1" applyBorder="1" applyAlignment="1">
      <alignment vertical="center" wrapText="1"/>
    </xf>
    <xf numFmtId="0" fontId="4" fillId="0" borderId="5" xfId="2" applyFont="1" applyBorder="1" applyAlignment="1" applyProtection="1">
      <alignment horizontal="center" vertical="center"/>
      <protection locked="0"/>
    </xf>
    <xf numFmtId="0" fontId="4" fillId="0" borderId="6" xfId="0" applyFont="1" applyBorder="1" applyAlignment="1">
      <alignment horizontal="left" vertical="center" indent="1"/>
    </xf>
    <xf numFmtId="4" fontId="4" fillId="0" borderId="12" xfId="2" applyNumberFormat="1" applyFont="1" applyBorder="1" applyAlignment="1" applyProtection="1">
      <alignment horizontal="right" vertical="top"/>
      <protection locked="0"/>
    </xf>
    <xf numFmtId="0" fontId="4" fillId="0" borderId="5" xfId="2" quotePrefix="1" applyFont="1" applyBorder="1" applyAlignment="1" applyProtection="1">
      <alignment horizontal="center" vertical="center"/>
      <protection locked="0"/>
    </xf>
    <xf numFmtId="0" fontId="3" fillId="0" borderId="0" xfId="0" applyFont="1" applyAlignment="1">
      <alignment vertical="center"/>
    </xf>
    <xf numFmtId="4" fontId="3" fillId="0" borderId="12" xfId="0" applyNumberFormat="1" applyFont="1" applyBorder="1" applyAlignment="1">
      <alignment vertical="center" wrapText="1"/>
    </xf>
    <xf numFmtId="0" fontId="4" fillId="0" borderId="7" xfId="2" quotePrefix="1" applyFont="1" applyBorder="1" applyAlignment="1" applyProtection="1">
      <alignment horizontal="center" vertical="center"/>
      <protection locked="0"/>
    </xf>
    <xf numFmtId="0" fontId="4" fillId="0" borderId="8" xfId="0" applyFont="1" applyBorder="1" applyAlignment="1">
      <alignment horizontal="left" vertical="center" indent="1"/>
    </xf>
    <xf numFmtId="0" fontId="4" fillId="0" borderId="7" xfId="0" applyFont="1" applyBorder="1" applyProtection="1">
      <protection locked="0"/>
    </xf>
    <xf numFmtId="0" fontId="3" fillId="0" borderId="14" xfId="2" quotePrefix="1" applyFont="1" applyBorder="1" applyAlignment="1">
      <alignment horizontal="left" vertical="top"/>
    </xf>
    <xf numFmtId="4" fontId="3" fillId="0" borderId="3" xfId="0" applyNumberFormat="1" applyFont="1" applyBorder="1" applyAlignment="1">
      <alignment vertical="center" wrapText="1"/>
    </xf>
    <xf numFmtId="4" fontId="3" fillId="0" borderId="12" xfId="2" applyNumberFormat="1" applyFont="1" applyBorder="1" applyAlignment="1" applyProtection="1">
      <alignment horizontal="right" vertical="top"/>
      <protection locked="0"/>
    </xf>
    <xf numFmtId="0" fontId="4" fillId="0" borderId="5" xfId="2" applyFont="1" applyBorder="1" applyAlignment="1" applyProtection="1">
      <alignment horizontal="center" vertical="top"/>
      <protection locked="0"/>
    </xf>
    <xf numFmtId="0" fontId="4" fillId="0" borderId="6" xfId="2" applyFont="1" applyBorder="1" applyAlignment="1" applyProtection="1">
      <alignment horizontal="left" vertical="top" indent="1"/>
      <protection locked="0"/>
    </xf>
    <xf numFmtId="0" fontId="3" fillId="0" borderId="0" xfId="2" applyFont="1" applyAlignment="1" applyProtection="1">
      <alignment horizontal="left" vertical="top"/>
      <protection locked="0"/>
    </xf>
    <xf numFmtId="0" fontId="4" fillId="0" borderId="7" xfId="0" applyFont="1" applyBorder="1" applyAlignment="1" applyProtection="1">
      <alignment horizontal="center"/>
      <protection locked="0"/>
    </xf>
    <xf numFmtId="0" fontId="4" fillId="0" borderId="8" xfId="2" applyFont="1" applyBorder="1" applyAlignment="1" applyProtection="1">
      <alignment horizontal="left" vertical="top" indent="1"/>
      <protection locked="0"/>
    </xf>
    <xf numFmtId="0" fontId="4" fillId="0" borderId="1" xfId="0" applyFont="1" applyBorder="1" applyAlignment="1" applyProtection="1">
      <alignment horizontal="center"/>
      <protection locked="0"/>
    </xf>
    <xf numFmtId="0" fontId="3" fillId="0" borderId="9" xfId="2" quotePrefix="1" applyFont="1" applyBorder="1" applyAlignment="1">
      <alignment horizontal="left" vertical="top"/>
    </xf>
    <xf numFmtId="4" fontId="3" fillId="0" borderId="3" xfId="2" applyNumberFormat="1" applyFont="1" applyBorder="1" applyAlignment="1" applyProtection="1">
      <alignment horizontal="righ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0" fontId="4" fillId="0" borderId="1" xfId="0" applyFont="1" applyBorder="1" applyProtection="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4" fillId="0" borderId="5" xfId="0" applyFont="1" applyBorder="1" applyAlignment="1" applyProtection="1">
      <alignment horizontal="center"/>
      <protection locked="0"/>
    </xf>
    <xf numFmtId="0" fontId="3" fillId="2" borderId="1" xfId="0" applyFont="1" applyFill="1" applyBorder="1" applyAlignment="1" applyProtection="1">
      <alignment horizontal="center" vertical="center"/>
      <protection locked="0"/>
    </xf>
    <xf numFmtId="0" fontId="5" fillId="2" borderId="10" xfId="0" applyFont="1" applyFill="1" applyBorder="1" applyAlignment="1">
      <alignment horizontal="center" wrapText="1"/>
    </xf>
    <xf numFmtId="0" fontId="5" fillId="2" borderId="13" xfId="0" applyFont="1" applyFill="1" applyBorder="1" applyAlignment="1">
      <alignment horizontal="center"/>
    </xf>
    <xf numFmtId="0" fontId="5" fillId="2" borderId="4" xfId="0" applyFont="1" applyFill="1" applyBorder="1" applyAlignment="1">
      <alignment horizontal="center"/>
    </xf>
  </cellXfs>
  <cellStyles count="3">
    <cellStyle name="Normal" xfId="0" builtinId="0"/>
    <cellStyle name="Normal 2" xfId="1"/>
    <cellStyle name="Normal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showGridLines="0" zoomScaleNormal="100" workbookViewId="0">
      <selection activeCell="H24" sqref="H24"/>
    </sheetView>
  </sheetViews>
  <sheetFormatPr baseColWidth="10" defaultColWidth="11.44140625" defaultRowHeight="10.199999999999999" x14ac:dyDescent="0.2"/>
  <cols>
    <col min="1" max="1" width="4.88671875" style="1" customWidth="1"/>
    <col min="2" max="2" width="38.44140625" style="1" bestFit="1" customWidth="1"/>
    <col min="3" max="3" width="17.6640625" style="1" customWidth="1"/>
    <col min="4" max="4" width="12.6640625" style="1" customWidth="1"/>
    <col min="5" max="16384" width="11.44140625" style="1"/>
  </cols>
  <sheetData>
    <row r="1" spans="1:8" ht="33.6" customHeight="1" x14ac:dyDescent="0.2">
      <c r="A1" s="33" t="s">
        <v>49</v>
      </c>
      <c r="B1" s="34"/>
      <c r="C1" s="34"/>
      <c r="D1" s="34"/>
      <c r="E1" s="34"/>
      <c r="F1" s="34"/>
      <c r="G1" s="34"/>
      <c r="H1" s="35"/>
    </row>
    <row r="2" spans="1:8" ht="20.399999999999999" x14ac:dyDescent="0.2">
      <c r="A2" s="28" t="s">
        <v>0</v>
      </c>
      <c r="B2" s="29" t="s">
        <v>1</v>
      </c>
      <c r="C2" s="30" t="s">
        <v>2</v>
      </c>
      <c r="D2" s="30" t="s">
        <v>3</v>
      </c>
      <c r="E2" s="30" t="s">
        <v>4</v>
      </c>
      <c r="F2" s="30" t="s">
        <v>5</v>
      </c>
      <c r="G2" s="30" t="s">
        <v>6</v>
      </c>
      <c r="H2" s="30" t="s">
        <v>7</v>
      </c>
    </row>
    <row r="3" spans="1:8" x14ac:dyDescent="0.2">
      <c r="A3" s="2"/>
      <c r="B3" s="3" t="s">
        <v>8</v>
      </c>
      <c r="C3" s="4">
        <f>SUM(C4:C13)</f>
        <v>314027594.23000002</v>
      </c>
      <c r="D3" s="4">
        <f t="shared" ref="D3:H3" si="0">SUM(D4:D13)</f>
        <v>42253157.420000002</v>
      </c>
      <c r="E3" s="4">
        <f t="shared" si="0"/>
        <v>356280751.65000004</v>
      </c>
      <c r="F3" s="4">
        <f t="shared" si="0"/>
        <v>267293241.81</v>
      </c>
      <c r="G3" s="4">
        <f t="shared" si="0"/>
        <v>263326952.83000001</v>
      </c>
      <c r="H3" s="4">
        <f t="shared" si="0"/>
        <v>3966288.9799999781</v>
      </c>
    </row>
    <row r="4" spans="1:8" x14ac:dyDescent="0.2">
      <c r="A4" s="5">
        <v>1</v>
      </c>
      <c r="B4" s="6" t="s">
        <v>9</v>
      </c>
      <c r="C4" s="7">
        <v>0</v>
      </c>
      <c r="D4" s="7">
        <v>0</v>
      </c>
      <c r="E4" s="7">
        <v>0</v>
      </c>
      <c r="F4" s="7">
        <v>0</v>
      </c>
      <c r="G4" s="7">
        <v>0</v>
      </c>
      <c r="H4" s="7">
        <f>+F4-G4</f>
        <v>0</v>
      </c>
    </row>
    <row r="5" spans="1:8" x14ac:dyDescent="0.2">
      <c r="A5" s="5">
        <v>2</v>
      </c>
      <c r="B5" s="6" t="s">
        <v>10</v>
      </c>
      <c r="C5" s="7">
        <v>0</v>
      </c>
      <c r="D5" s="7">
        <v>0</v>
      </c>
      <c r="E5" s="7">
        <v>0</v>
      </c>
      <c r="F5" s="7">
        <v>0</v>
      </c>
      <c r="G5" s="7">
        <v>0</v>
      </c>
      <c r="H5" s="7">
        <f t="shared" ref="H5:H13" si="1">+F5-G5</f>
        <v>0</v>
      </c>
    </row>
    <row r="6" spans="1:8" x14ac:dyDescent="0.2">
      <c r="A6" s="5">
        <v>3</v>
      </c>
      <c r="B6" s="6" t="s">
        <v>11</v>
      </c>
      <c r="C6" s="7">
        <v>0</v>
      </c>
      <c r="D6" s="7">
        <v>0</v>
      </c>
      <c r="E6" s="7">
        <v>0</v>
      </c>
      <c r="F6" s="7">
        <v>0</v>
      </c>
      <c r="G6" s="7">
        <v>0</v>
      </c>
      <c r="H6" s="7">
        <f t="shared" si="1"/>
        <v>0</v>
      </c>
    </row>
    <row r="7" spans="1:8" x14ac:dyDescent="0.2">
      <c r="A7" s="5">
        <v>4</v>
      </c>
      <c r="B7" s="6" t="s">
        <v>12</v>
      </c>
      <c r="C7" s="7">
        <v>211995009.88999999</v>
      </c>
      <c r="D7" s="7">
        <v>29123015.010000002</v>
      </c>
      <c r="E7" s="7">
        <v>241118024.90000001</v>
      </c>
      <c r="F7" s="7">
        <v>186439819.38</v>
      </c>
      <c r="G7" s="7">
        <v>187797079.99000001</v>
      </c>
      <c r="H7" s="7">
        <f t="shared" si="1"/>
        <v>-1357260.6100000143</v>
      </c>
    </row>
    <row r="8" spans="1:8" x14ac:dyDescent="0.2">
      <c r="A8" s="5">
        <v>5</v>
      </c>
      <c r="B8" s="6" t="s">
        <v>13</v>
      </c>
      <c r="C8" s="7">
        <v>0</v>
      </c>
      <c r="D8" s="7">
        <v>65357.97</v>
      </c>
      <c r="E8" s="7">
        <v>65357.97</v>
      </c>
      <c r="F8" s="7">
        <v>729652.19</v>
      </c>
      <c r="G8" s="7">
        <v>730042.22</v>
      </c>
      <c r="H8" s="7">
        <f t="shared" si="1"/>
        <v>-390.03000000002794</v>
      </c>
    </row>
    <row r="9" spans="1:8" x14ac:dyDescent="0.2">
      <c r="A9" s="5">
        <v>6</v>
      </c>
      <c r="B9" s="6" t="s">
        <v>14</v>
      </c>
      <c r="C9" s="7">
        <v>486610.8</v>
      </c>
      <c r="D9" s="7">
        <v>471729.22</v>
      </c>
      <c r="E9" s="7">
        <v>958340.02</v>
      </c>
      <c r="F9" s="7">
        <v>1688238.78</v>
      </c>
      <c r="G9" s="7">
        <v>1692686.84</v>
      </c>
      <c r="H9" s="7">
        <f t="shared" si="1"/>
        <v>-4448.0600000000559</v>
      </c>
    </row>
    <row r="10" spans="1:8" x14ac:dyDescent="0.2">
      <c r="A10" s="5">
        <v>7</v>
      </c>
      <c r="B10" s="6" t="s">
        <v>15</v>
      </c>
      <c r="C10" s="7">
        <v>101545973.54000001</v>
      </c>
      <c r="D10" s="7">
        <v>12593055.220000001</v>
      </c>
      <c r="E10" s="7">
        <v>114139028.76000001</v>
      </c>
      <c r="F10" s="7">
        <v>78435531.459999993</v>
      </c>
      <c r="G10" s="7">
        <v>73107143.780000001</v>
      </c>
      <c r="H10" s="7">
        <f t="shared" si="1"/>
        <v>5328387.6799999923</v>
      </c>
    </row>
    <row r="11" spans="1:8" x14ac:dyDescent="0.2">
      <c r="A11" s="5">
        <v>8</v>
      </c>
      <c r="B11" s="6" t="s">
        <v>16</v>
      </c>
      <c r="C11" s="7">
        <v>0</v>
      </c>
      <c r="D11" s="7">
        <v>0</v>
      </c>
      <c r="E11" s="7">
        <v>0</v>
      </c>
      <c r="F11" s="7">
        <v>0</v>
      </c>
      <c r="G11" s="7">
        <v>0</v>
      </c>
      <c r="H11" s="7">
        <f t="shared" si="1"/>
        <v>0</v>
      </c>
    </row>
    <row r="12" spans="1:8" x14ac:dyDescent="0.2">
      <c r="A12" s="5">
        <v>9</v>
      </c>
      <c r="B12" s="6" t="s">
        <v>17</v>
      </c>
      <c r="C12" s="7">
        <v>0</v>
      </c>
      <c r="D12" s="7">
        <v>0</v>
      </c>
      <c r="E12" s="7">
        <v>0</v>
      </c>
      <c r="F12" s="7">
        <v>0</v>
      </c>
      <c r="G12" s="7">
        <v>0</v>
      </c>
      <c r="H12" s="7">
        <f t="shared" si="1"/>
        <v>0</v>
      </c>
    </row>
    <row r="13" spans="1:8" x14ac:dyDescent="0.2">
      <c r="A13" s="8">
        <v>0</v>
      </c>
      <c r="B13" s="6" t="s">
        <v>18</v>
      </c>
      <c r="C13" s="7">
        <v>0</v>
      </c>
      <c r="D13" s="7">
        <v>0</v>
      </c>
      <c r="E13" s="7">
        <v>0</v>
      </c>
      <c r="F13" s="7">
        <v>0</v>
      </c>
      <c r="G13" s="7">
        <v>0</v>
      </c>
      <c r="H13" s="7">
        <f t="shared" si="1"/>
        <v>0</v>
      </c>
    </row>
    <row r="14" spans="1:8" x14ac:dyDescent="0.2">
      <c r="A14" s="5"/>
      <c r="B14" s="9" t="s">
        <v>19</v>
      </c>
      <c r="C14" s="10">
        <f>SUM(C15:C23)</f>
        <v>37083705.380000003</v>
      </c>
      <c r="D14" s="10">
        <f t="shared" ref="D14:H14" si="2">SUM(D15:D23)</f>
        <v>8647369.1000000015</v>
      </c>
      <c r="E14" s="10">
        <f t="shared" si="2"/>
        <v>45731074.479999997</v>
      </c>
      <c r="F14" s="10">
        <f t="shared" si="2"/>
        <v>33126250.510000002</v>
      </c>
      <c r="G14" s="10">
        <f t="shared" si="2"/>
        <v>32642032.330000006</v>
      </c>
      <c r="H14" s="10">
        <f t="shared" si="2"/>
        <v>484218.17999999737</v>
      </c>
    </row>
    <row r="15" spans="1:8" x14ac:dyDescent="0.2">
      <c r="A15" s="8">
        <v>1000</v>
      </c>
      <c r="B15" s="6" t="s">
        <v>20</v>
      </c>
      <c r="C15" s="7">
        <v>17260315.629999999</v>
      </c>
      <c r="D15" s="7">
        <v>1379150.27</v>
      </c>
      <c r="E15" s="7">
        <v>18639465.899999999</v>
      </c>
      <c r="F15" s="7">
        <v>11528161.140000001</v>
      </c>
      <c r="G15" s="7">
        <v>11528161.140000001</v>
      </c>
      <c r="H15" s="7">
        <f t="shared" ref="H15:H23" si="3">+F15-G15</f>
        <v>0</v>
      </c>
    </row>
    <row r="16" spans="1:8" x14ac:dyDescent="0.2">
      <c r="A16" s="5">
        <v>2000</v>
      </c>
      <c r="B16" s="6" t="s">
        <v>21</v>
      </c>
      <c r="C16" s="7">
        <v>5602761.6500000004</v>
      </c>
      <c r="D16" s="7">
        <v>-72008.97</v>
      </c>
      <c r="E16" s="7">
        <v>5530752.6799999997</v>
      </c>
      <c r="F16" s="7">
        <v>6278261.8099999996</v>
      </c>
      <c r="G16" s="7">
        <v>6240557.9199999999</v>
      </c>
      <c r="H16" s="7">
        <f t="shared" si="3"/>
        <v>37703.889999999665</v>
      </c>
    </row>
    <row r="17" spans="1:8" x14ac:dyDescent="0.2">
      <c r="A17" s="8">
        <v>3000</v>
      </c>
      <c r="B17" s="6" t="s">
        <v>22</v>
      </c>
      <c r="C17" s="7">
        <v>12760457.6</v>
      </c>
      <c r="D17" s="7">
        <v>2662300</v>
      </c>
      <c r="E17" s="7">
        <v>15422757.6</v>
      </c>
      <c r="F17" s="7">
        <v>12371612.5</v>
      </c>
      <c r="G17" s="7">
        <v>12025433.570000002</v>
      </c>
      <c r="H17" s="7">
        <f t="shared" si="3"/>
        <v>346178.92999999784</v>
      </c>
    </row>
    <row r="18" spans="1:8" x14ac:dyDescent="0.2">
      <c r="A18" s="5">
        <v>4000</v>
      </c>
      <c r="B18" s="6" t="s">
        <v>17</v>
      </c>
      <c r="C18" s="7">
        <v>0</v>
      </c>
      <c r="D18" s="7">
        <v>0</v>
      </c>
      <c r="E18" s="7">
        <v>0</v>
      </c>
      <c r="F18" s="7">
        <v>0</v>
      </c>
      <c r="G18" s="7">
        <v>0</v>
      </c>
      <c r="H18" s="7">
        <f t="shared" si="3"/>
        <v>0</v>
      </c>
    </row>
    <row r="19" spans="1:8" x14ac:dyDescent="0.2">
      <c r="A19" s="8">
        <v>5000</v>
      </c>
      <c r="B19" s="6" t="s">
        <v>23</v>
      </c>
      <c r="C19" s="7">
        <v>15000</v>
      </c>
      <c r="D19" s="7">
        <v>4449000</v>
      </c>
      <c r="E19" s="7">
        <v>4464000</v>
      </c>
      <c r="F19" s="7">
        <v>1938218.7799999998</v>
      </c>
      <c r="G19" s="7">
        <v>1837883.42</v>
      </c>
      <c r="H19" s="7">
        <f t="shared" si="3"/>
        <v>100335.35999999987</v>
      </c>
    </row>
    <row r="20" spans="1:8" x14ac:dyDescent="0.2">
      <c r="A20" s="5">
        <v>6000</v>
      </c>
      <c r="B20" s="6" t="s">
        <v>24</v>
      </c>
      <c r="C20" s="7">
        <v>1445170.5</v>
      </c>
      <c r="D20" s="7">
        <v>0</v>
      </c>
      <c r="E20" s="7">
        <v>1445170.5</v>
      </c>
      <c r="F20" s="7">
        <v>781068.48</v>
      </c>
      <c r="G20" s="7">
        <v>781068.48</v>
      </c>
      <c r="H20" s="7">
        <f t="shared" si="3"/>
        <v>0</v>
      </c>
    </row>
    <row r="21" spans="1:8" x14ac:dyDescent="0.2">
      <c r="A21" s="8">
        <v>7000</v>
      </c>
      <c r="B21" s="6" t="s">
        <v>25</v>
      </c>
      <c r="C21" s="7">
        <v>0</v>
      </c>
      <c r="D21" s="7">
        <v>0</v>
      </c>
      <c r="E21" s="7">
        <v>0</v>
      </c>
      <c r="F21" s="7">
        <v>0</v>
      </c>
      <c r="G21" s="7">
        <v>0</v>
      </c>
      <c r="H21" s="7">
        <f t="shared" si="3"/>
        <v>0</v>
      </c>
    </row>
    <row r="22" spans="1:8" x14ac:dyDescent="0.2">
      <c r="A22" s="5">
        <v>8000</v>
      </c>
      <c r="B22" s="6" t="s">
        <v>26</v>
      </c>
      <c r="C22" s="7">
        <v>0</v>
      </c>
      <c r="D22" s="7">
        <v>0</v>
      </c>
      <c r="E22" s="7">
        <v>0</v>
      </c>
      <c r="F22" s="7">
        <v>0</v>
      </c>
      <c r="G22" s="7">
        <v>0</v>
      </c>
      <c r="H22" s="7">
        <f t="shared" si="3"/>
        <v>0</v>
      </c>
    </row>
    <row r="23" spans="1:8" x14ac:dyDescent="0.2">
      <c r="A23" s="11">
        <v>9000</v>
      </c>
      <c r="B23" s="12" t="s">
        <v>27</v>
      </c>
      <c r="C23" s="7">
        <v>0</v>
      </c>
      <c r="D23" s="7">
        <v>228927.8</v>
      </c>
      <c r="E23" s="7">
        <v>228927.8</v>
      </c>
      <c r="F23" s="7">
        <v>228927.8</v>
      </c>
      <c r="G23" s="7">
        <v>228927.8</v>
      </c>
      <c r="H23" s="7">
        <f t="shared" si="3"/>
        <v>0</v>
      </c>
    </row>
    <row r="24" spans="1:8" x14ac:dyDescent="0.2">
      <c r="A24" s="13"/>
      <c r="B24" s="14" t="s">
        <v>28</v>
      </c>
      <c r="C24" s="15">
        <f>C3-C14</f>
        <v>276943888.85000002</v>
      </c>
      <c r="D24" s="15">
        <f t="shared" ref="D24:H24" si="4">D3-D14</f>
        <v>33605788.32</v>
      </c>
      <c r="E24" s="15">
        <f t="shared" si="4"/>
        <v>310549677.17000002</v>
      </c>
      <c r="F24" s="15">
        <f t="shared" si="4"/>
        <v>234166991.30000001</v>
      </c>
      <c r="G24" s="15">
        <f t="shared" si="4"/>
        <v>230684920.5</v>
      </c>
      <c r="H24" s="15">
        <f t="shared" si="4"/>
        <v>3482070.7999999807</v>
      </c>
    </row>
  </sheetData>
  <mergeCells count="1">
    <mergeCell ref="A1:H1"/>
  </mergeCells>
  <pageMargins left="0.7" right="0.7" top="0.75" bottom="0.75" header="0.3" footer="0.3"/>
  <pageSetup paperSize="9" scale="90" orientation="portrait" r:id="rId1"/>
  <ignoredErrors>
    <ignoredError sqref="H13 H23 H4 H5 H6 H7 H8 H9 H10 H11 H12 H15 H16 H17 H18 H19 H20 H21 H22" unlockedFormula="1"/>
    <ignoredError sqref="E14:H14"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abSelected="1" zoomScaleNormal="100" workbookViewId="0">
      <selection sqref="A1:H1"/>
    </sheetView>
  </sheetViews>
  <sheetFormatPr baseColWidth="10" defaultColWidth="11.44140625" defaultRowHeight="10.199999999999999" x14ac:dyDescent="0.2"/>
  <cols>
    <col min="1" max="1" width="3.88671875" style="1" customWidth="1"/>
    <col min="2" max="2" width="18.109375" style="1" bestFit="1" customWidth="1"/>
    <col min="3" max="3" width="12.6640625" style="1" customWidth="1"/>
    <col min="4" max="16384" width="11.44140625" style="1"/>
  </cols>
  <sheetData>
    <row r="1" spans="1:8" ht="34.950000000000003" customHeight="1" x14ac:dyDescent="0.2">
      <c r="A1" s="33" t="s">
        <v>50</v>
      </c>
      <c r="B1" s="34"/>
      <c r="C1" s="34"/>
      <c r="D1" s="34"/>
      <c r="E1" s="34"/>
      <c r="F1" s="34"/>
      <c r="G1" s="34"/>
      <c r="H1" s="35"/>
    </row>
    <row r="2" spans="1:8" ht="20.399999999999999" x14ac:dyDescent="0.2">
      <c r="A2" s="32" t="s">
        <v>29</v>
      </c>
      <c r="B2" s="29" t="s">
        <v>1</v>
      </c>
      <c r="C2" s="30" t="s">
        <v>30</v>
      </c>
      <c r="D2" s="30" t="s">
        <v>31</v>
      </c>
      <c r="E2" s="30" t="s">
        <v>4</v>
      </c>
      <c r="F2" s="30" t="s">
        <v>5</v>
      </c>
      <c r="G2" s="30" t="s">
        <v>32</v>
      </c>
      <c r="H2" s="30" t="s">
        <v>33</v>
      </c>
    </row>
    <row r="3" spans="1:8" x14ac:dyDescent="0.2">
      <c r="A3" s="31"/>
      <c r="B3" s="19" t="s">
        <v>34</v>
      </c>
      <c r="C3" s="16">
        <f t="shared" ref="C3:H3" si="0">SUM(C4:C10)</f>
        <v>37083705.380000018</v>
      </c>
      <c r="D3" s="16">
        <f t="shared" si="0"/>
        <v>-8647369.1100000013</v>
      </c>
      <c r="E3" s="16">
        <f t="shared" si="0"/>
        <v>28436336.270000018</v>
      </c>
      <c r="F3" s="16">
        <f t="shared" si="0"/>
        <v>36415331.260000005</v>
      </c>
      <c r="G3" s="16">
        <f t="shared" si="0"/>
        <v>36398511.210000001</v>
      </c>
      <c r="H3" s="16">
        <f t="shared" si="0"/>
        <v>16820.05000000447</v>
      </c>
    </row>
    <row r="4" spans="1:8" x14ac:dyDescent="0.2">
      <c r="A4" s="17">
        <v>11</v>
      </c>
      <c r="B4" s="18" t="s">
        <v>35</v>
      </c>
      <c r="C4" s="7">
        <v>0</v>
      </c>
      <c r="D4" s="7">
        <v>0</v>
      </c>
      <c r="E4" s="7">
        <f t="shared" ref="E4:E10" si="1">+C4+D4</f>
        <v>0</v>
      </c>
      <c r="F4" s="7">
        <v>0</v>
      </c>
      <c r="G4" s="7">
        <v>0</v>
      </c>
      <c r="H4" s="7">
        <f t="shared" ref="H4:H10" si="2">+F4-G4</f>
        <v>0</v>
      </c>
    </row>
    <row r="5" spans="1:8" x14ac:dyDescent="0.2">
      <c r="A5" s="17">
        <v>12</v>
      </c>
      <c r="B5" s="18" t="s">
        <v>36</v>
      </c>
      <c r="C5" s="7">
        <v>0</v>
      </c>
      <c r="D5" s="7">
        <v>0</v>
      </c>
      <c r="E5" s="7">
        <f t="shared" si="1"/>
        <v>0</v>
      </c>
      <c r="F5" s="7">
        <v>0</v>
      </c>
      <c r="G5" s="7">
        <v>0</v>
      </c>
      <c r="H5" s="7">
        <f t="shared" si="2"/>
        <v>0</v>
      </c>
    </row>
    <row r="6" spans="1:8" x14ac:dyDescent="0.2">
      <c r="A6" s="17">
        <v>13</v>
      </c>
      <c r="B6" s="18" t="s">
        <v>37</v>
      </c>
      <c r="C6" s="7">
        <v>0</v>
      </c>
      <c r="D6" s="7">
        <v>0</v>
      </c>
      <c r="E6" s="7">
        <f t="shared" si="1"/>
        <v>0</v>
      </c>
      <c r="F6" s="7">
        <v>0</v>
      </c>
      <c r="G6" s="7">
        <v>0</v>
      </c>
      <c r="H6" s="7">
        <f t="shared" si="2"/>
        <v>0</v>
      </c>
    </row>
    <row r="7" spans="1:8" x14ac:dyDescent="0.2">
      <c r="A7" s="17">
        <v>14</v>
      </c>
      <c r="B7" s="18" t="s">
        <v>38</v>
      </c>
      <c r="C7" s="7">
        <v>37083705.380000018</v>
      </c>
      <c r="D7" s="7">
        <v>-8647369.1100000013</v>
      </c>
      <c r="E7" s="7">
        <f t="shared" si="1"/>
        <v>28436336.270000018</v>
      </c>
      <c r="F7" s="7">
        <v>36415331.260000005</v>
      </c>
      <c r="G7" s="7">
        <v>36398511.210000001</v>
      </c>
      <c r="H7" s="7">
        <f t="shared" si="2"/>
        <v>16820.05000000447</v>
      </c>
    </row>
    <row r="8" spans="1:8" x14ac:dyDescent="0.2">
      <c r="A8" s="17">
        <v>15</v>
      </c>
      <c r="B8" s="18" t="s">
        <v>39</v>
      </c>
      <c r="C8" s="7">
        <v>0</v>
      </c>
      <c r="D8" s="7">
        <v>0</v>
      </c>
      <c r="E8" s="7">
        <f t="shared" si="1"/>
        <v>0</v>
      </c>
      <c r="F8" s="7">
        <v>0</v>
      </c>
      <c r="G8" s="7">
        <v>0</v>
      </c>
      <c r="H8" s="7">
        <f t="shared" si="2"/>
        <v>0</v>
      </c>
    </row>
    <row r="9" spans="1:8" x14ac:dyDescent="0.2">
      <c r="A9" s="17">
        <v>16</v>
      </c>
      <c r="B9" s="18" t="s">
        <v>40</v>
      </c>
      <c r="C9" s="7">
        <v>0</v>
      </c>
      <c r="D9" s="7">
        <v>0</v>
      </c>
      <c r="E9" s="7">
        <f t="shared" si="1"/>
        <v>0</v>
      </c>
      <c r="F9" s="7">
        <v>0</v>
      </c>
      <c r="G9" s="7">
        <v>0</v>
      </c>
      <c r="H9" s="7">
        <f t="shared" si="2"/>
        <v>0</v>
      </c>
    </row>
    <row r="10" spans="1:8" x14ac:dyDescent="0.2">
      <c r="A10" s="17">
        <v>17</v>
      </c>
      <c r="B10" s="18" t="s">
        <v>41</v>
      </c>
      <c r="C10" s="7">
        <v>0</v>
      </c>
      <c r="D10" s="7">
        <v>0</v>
      </c>
      <c r="E10" s="7">
        <f t="shared" si="1"/>
        <v>0</v>
      </c>
      <c r="F10" s="7">
        <v>0</v>
      </c>
      <c r="G10" s="7">
        <v>0</v>
      </c>
      <c r="H10" s="7">
        <f t="shared" si="2"/>
        <v>0</v>
      </c>
    </row>
    <row r="11" spans="1:8" x14ac:dyDescent="0.2">
      <c r="A11" s="17"/>
      <c r="B11" s="19" t="s">
        <v>42</v>
      </c>
      <c r="C11" s="16">
        <f>SUM(C12:C14)</f>
        <v>0</v>
      </c>
      <c r="D11" s="16">
        <f t="shared" ref="D11:H11" si="3">SUM(D12:D14)</f>
        <v>0</v>
      </c>
      <c r="E11" s="16">
        <f t="shared" si="3"/>
        <v>0</v>
      </c>
      <c r="F11" s="16">
        <f t="shared" si="3"/>
        <v>0</v>
      </c>
      <c r="G11" s="16">
        <f t="shared" si="3"/>
        <v>0</v>
      </c>
      <c r="H11" s="16">
        <f t="shared" si="3"/>
        <v>0</v>
      </c>
    </row>
    <row r="12" spans="1:8" x14ac:dyDescent="0.2">
      <c r="A12" s="17">
        <v>25</v>
      </c>
      <c r="B12" s="18" t="s">
        <v>39</v>
      </c>
      <c r="C12" s="7">
        <v>0</v>
      </c>
      <c r="D12" s="7">
        <v>0</v>
      </c>
      <c r="E12" s="7">
        <f t="shared" ref="E12:E14" si="4">+C12+D12</f>
        <v>0</v>
      </c>
      <c r="F12" s="7">
        <v>0</v>
      </c>
      <c r="G12" s="7">
        <v>0</v>
      </c>
      <c r="H12" s="7">
        <f>+F12-G12</f>
        <v>0</v>
      </c>
    </row>
    <row r="13" spans="1:8" x14ac:dyDescent="0.2">
      <c r="A13" s="17">
        <v>26</v>
      </c>
      <c r="B13" s="18" t="s">
        <v>40</v>
      </c>
      <c r="C13" s="7">
        <v>0</v>
      </c>
      <c r="D13" s="7">
        <v>0</v>
      </c>
      <c r="E13" s="7">
        <f t="shared" si="4"/>
        <v>0</v>
      </c>
      <c r="F13" s="7">
        <v>0</v>
      </c>
      <c r="G13" s="7">
        <v>0</v>
      </c>
      <c r="H13" s="7">
        <f>+F13-G13</f>
        <v>0</v>
      </c>
    </row>
    <row r="14" spans="1:8" x14ac:dyDescent="0.2">
      <c r="A14" s="20">
        <v>27</v>
      </c>
      <c r="B14" s="21" t="s">
        <v>43</v>
      </c>
      <c r="C14" s="7">
        <v>0</v>
      </c>
      <c r="D14" s="7">
        <v>0</v>
      </c>
      <c r="E14" s="7">
        <f t="shared" si="4"/>
        <v>0</v>
      </c>
      <c r="F14" s="7">
        <v>0</v>
      </c>
      <c r="G14" s="7">
        <v>0</v>
      </c>
      <c r="H14" s="7">
        <f>+F14-G14</f>
        <v>0</v>
      </c>
    </row>
    <row r="15" spans="1:8" x14ac:dyDescent="0.2">
      <c r="A15" s="22"/>
      <c r="B15" s="23" t="s">
        <v>44</v>
      </c>
      <c r="C15" s="24">
        <f>C3+C11</f>
        <v>37083705.380000018</v>
      </c>
      <c r="D15" s="24">
        <f t="shared" ref="D15:H15" si="5">D3+D11</f>
        <v>-8647369.1100000013</v>
      </c>
      <c r="E15" s="24">
        <f t="shared" si="5"/>
        <v>28436336.270000018</v>
      </c>
      <c r="F15" s="24">
        <f t="shared" si="5"/>
        <v>36415331.260000005</v>
      </c>
      <c r="G15" s="24">
        <f t="shared" si="5"/>
        <v>36398511.210000001</v>
      </c>
      <c r="H15" s="24">
        <f t="shared" si="5"/>
        <v>16820.05000000447</v>
      </c>
    </row>
    <row r="16" spans="1:8" x14ac:dyDescent="0.2">
      <c r="A16" s="25"/>
      <c r="B16" s="26"/>
      <c r="C16" s="26"/>
      <c r="D16" s="26"/>
      <c r="E16" s="26"/>
      <c r="F16" s="26"/>
      <c r="G16" s="26"/>
      <c r="H16" s="26"/>
    </row>
    <row r="17" spans="1:8" ht="20.399999999999999" x14ac:dyDescent="0.2">
      <c r="A17" s="32" t="s">
        <v>29</v>
      </c>
      <c r="B17" s="29" t="s">
        <v>1</v>
      </c>
      <c r="C17" s="30" t="s">
        <v>45</v>
      </c>
      <c r="D17" s="30" t="s">
        <v>31</v>
      </c>
      <c r="E17" s="30" t="s">
        <v>4</v>
      </c>
      <c r="F17" s="30" t="s">
        <v>5</v>
      </c>
      <c r="G17" s="30" t="s">
        <v>46</v>
      </c>
      <c r="H17" s="30" t="s">
        <v>47</v>
      </c>
    </row>
    <row r="18" spans="1:8" x14ac:dyDescent="0.2">
      <c r="A18" s="31"/>
      <c r="B18" s="19" t="s">
        <v>34</v>
      </c>
      <c r="C18" s="16">
        <f t="shared" ref="C18:H18" si="6">SUM(C19:C25)</f>
        <v>37083705.38000001</v>
      </c>
      <c r="D18" s="16">
        <f t="shared" si="6"/>
        <v>-1379150.2699999996</v>
      </c>
      <c r="E18" s="16">
        <f t="shared" si="6"/>
        <v>35704555.110000014</v>
      </c>
      <c r="F18" s="16">
        <f t="shared" si="6"/>
        <v>33126250.510000002</v>
      </c>
      <c r="G18" s="16">
        <f t="shared" si="6"/>
        <v>31585296.809999991</v>
      </c>
      <c r="H18" s="16">
        <f t="shared" si="6"/>
        <v>1540953.7000000104</v>
      </c>
    </row>
    <row r="19" spans="1:8" x14ac:dyDescent="0.2">
      <c r="A19" s="17">
        <v>11</v>
      </c>
      <c r="B19" s="18" t="s">
        <v>35</v>
      </c>
      <c r="C19" s="7">
        <v>0</v>
      </c>
      <c r="D19" s="7">
        <v>0</v>
      </c>
      <c r="E19" s="7">
        <f t="shared" ref="E19:E25" si="7">+C19+D19</f>
        <v>0</v>
      </c>
      <c r="F19" s="7">
        <v>0</v>
      </c>
      <c r="G19" s="7">
        <v>0</v>
      </c>
      <c r="H19" s="7">
        <f t="shared" ref="H19:H25" si="8">+F19-G19</f>
        <v>0</v>
      </c>
    </row>
    <row r="20" spans="1:8" x14ac:dyDescent="0.2">
      <c r="A20" s="17">
        <v>12</v>
      </c>
      <c r="B20" s="18" t="s">
        <v>36</v>
      </c>
      <c r="C20" s="7">
        <v>0</v>
      </c>
      <c r="D20" s="7">
        <v>0</v>
      </c>
      <c r="E20" s="7">
        <f t="shared" si="7"/>
        <v>0</v>
      </c>
      <c r="F20" s="7">
        <v>0</v>
      </c>
      <c r="G20" s="7">
        <v>0</v>
      </c>
      <c r="H20" s="7">
        <f t="shared" si="8"/>
        <v>0</v>
      </c>
    </row>
    <row r="21" spans="1:8" x14ac:dyDescent="0.2">
      <c r="A21" s="17">
        <v>13</v>
      </c>
      <c r="B21" s="18" t="s">
        <v>37</v>
      </c>
      <c r="C21" s="7">
        <v>0</v>
      </c>
      <c r="D21" s="7">
        <v>0</v>
      </c>
      <c r="E21" s="7">
        <f t="shared" si="7"/>
        <v>0</v>
      </c>
      <c r="F21" s="7">
        <v>0</v>
      </c>
      <c r="G21" s="7">
        <v>0</v>
      </c>
      <c r="H21" s="7">
        <f t="shared" si="8"/>
        <v>0</v>
      </c>
    </row>
    <row r="22" spans="1:8" x14ac:dyDescent="0.2">
      <c r="A22" s="17">
        <v>14</v>
      </c>
      <c r="B22" s="18" t="s">
        <v>38</v>
      </c>
      <c r="C22" s="7">
        <v>37083705.38000001</v>
      </c>
      <c r="D22" s="7">
        <v>-1379150.2699999996</v>
      </c>
      <c r="E22" s="7">
        <f t="shared" si="7"/>
        <v>35704555.110000014</v>
      </c>
      <c r="F22" s="7">
        <v>33126250.510000002</v>
      </c>
      <c r="G22" s="7">
        <v>31585296.809999991</v>
      </c>
      <c r="H22" s="7">
        <f t="shared" si="8"/>
        <v>1540953.7000000104</v>
      </c>
    </row>
    <row r="23" spans="1:8" x14ac:dyDescent="0.2">
      <c r="A23" s="17">
        <v>15</v>
      </c>
      <c r="B23" s="18" t="s">
        <v>39</v>
      </c>
      <c r="C23" s="7">
        <v>0</v>
      </c>
      <c r="D23" s="7">
        <v>0</v>
      </c>
      <c r="E23" s="7">
        <f t="shared" si="7"/>
        <v>0</v>
      </c>
      <c r="F23" s="7">
        <v>0</v>
      </c>
      <c r="G23" s="7">
        <v>0</v>
      </c>
      <c r="H23" s="7">
        <f t="shared" si="8"/>
        <v>0</v>
      </c>
    </row>
    <row r="24" spans="1:8" x14ac:dyDescent="0.2">
      <c r="A24" s="17">
        <v>16</v>
      </c>
      <c r="B24" s="18" t="s">
        <v>40</v>
      </c>
      <c r="C24" s="7">
        <v>0</v>
      </c>
      <c r="D24" s="7">
        <v>0</v>
      </c>
      <c r="E24" s="7">
        <f t="shared" si="7"/>
        <v>0</v>
      </c>
      <c r="F24" s="7">
        <v>0</v>
      </c>
      <c r="G24" s="7">
        <v>0</v>
      </c>
      <c r="H24" s="7">
        <f t="shared" si="8"/>
        <v>0</v>
      </c>
    </row>
    <row r="25" spans="1:8" x14ac:dyDescent="0.2">
      <c r="A25" s="17">
        <v>17</v>
      </c>
      <c r="B25" s="18" t="s">
        <v>41</v>
      </c>
      <c r="C25" s="7">
        <v>0</v>
      </c>
      <c r="D25" s="7">
        <v>0</v>
      </c>
      <c r="E25" s="7">
        <f t="shared" si="7"/>
        <v>0</v>
      </c>
      <c r="F25" s="7">
        <v>0</v>
      </c>
      <c r="G25" s="7">
        <v>0</v>
      </c>
      <c r="H25" s="7">
        <f t="shared" si="8"/>
        <v>0</v>
      </c>
    </row>
    <row r="26" spans="1:8" x14ac:dyDescent="0.2">
      <c r="A26" s="17"/>
      <c r="B26" s="19" t="s">
        <v>42</v>
      </c>
      <c r="C26" s="16">
        <f>SUM(C27:C29)</f>
        <v>0</v>
      </c>
      <c r="D26" s="16">
        <f t="shared" ref="D26:H26" si="9">SUM(D27:D29)</f>
        <v>0</v>
      </c>
      <c r="E26" s="16">
        <f t="shared" si="9"/>
        <v>0</v>
      </c>
      <c r="F26" s="16">
        <f t="shared" si="9"/>
        <v>0</v>
      </c>
      <c r="G26" s="16">
        <f t="shared" si="9"/>
        <v>0</v>
      </c>
      <c r="H26" s="16">
        <f t="shared" si="9"/>
        <v>0</v>
      </c>
    </row>
    <row r="27" spans="1:8" x14ac:dyDescent="0.2">
      <c r="A27" s="17">
        <v>25</v>
      </c>
      <c r="B27" s="18" t="s">
        <v>39</v>
      </c>
      <c r="C27" s="7">
        <v>0</v>
      </c>
      <c r="D27" s="7">
        <v>0</v>
      </c>
      <c r="E27" s="7">
        <f t="shared" ref="E27:E29" si="10">+C27+D27</f>
        <v>0</v>
      </c>
      <c r="F27" s="7">
        <v>0</v>
      </c>
      <c r="G27" s="7">
        <v>0</v>
      </c>
      <c r="H27" s="7">
        <f>+F27-G27</f>
        <v>0</v>
      </c>
    </row>
    <row r="28" spans="1:8" x14ac:dyDescent="0.2">
      <c r="A28" s="17">
        <v>26</v>
      </c>
      <c r="B28" s="18" t="s">
        <v>40</v>
      </c>
      <c r="C28" s="7">
        <v>0</v>
      </c>
      <c r="D28" s="7">
        <v>0</v>
      </c>
      <c r="E28" s="7">
        <f t="shared" si="10"/>
        <v>0</v>
      </c>
      <c r="F28" s="7">
        <v>0</v>
      </c>
      <c r="G28" s="7">
        <v>0</v>
      </c>
      <c r="H28" s="7">
        <f>+F28-G28</f>
        <v>0</v>
      </c>
    </row>
    <row r="29" spans="1:8" x14ac:dyDescent="0.2">
      <c r="A29" s="20">
        <v>27</v>
      </c>
      <c r="B29" s="21" t="s">
        <v>43</v>
      </c>
      <c r="C29" s="7">
        <v>0</v>
      </c>
      <c r="D29" s="7">
        <v>0</v>
      </c>
      <c r="E29" s="7">
        <f t="shared" si="10"/>
        <v>0</v>
      </c>
      <c r="F29" s="7">
        <v>0</v>
      </c>
      <c r="G29" s="7">
        <v>0</v>
      </c>
      <c r="H29" s="7">
        <f>+F29-G29</f>
        <v>0</v>
      </c>
    </row>
    <row r="30" spans="1:8" x14ac:dyDescent="0.2">
      <c r="A30" s="22"/>
      <c r="B30" s="23" t="s">
        <v>48</v>
      </c>
      <c r="C30" s="24">
        <f>C18+C26</f>
        <v>37083705.38000001</v>
      </c>
      <c r="D30" s="24">
        <f t="shared" ref="D30:H30" si="11">D18+D26</f>
        <v>-1379150.2699999996</v>
      </c>
      <c r="E30" s="24">
        <f t="shared" si="11"/>
        <v>35704555.110000014</v>
      </c>
      <c r="F30" s="24">
        <f t="shared" si="11"/>
        <v>33126250.510000002</v>
      </c>
      <c r="G30" s="24">
        <f t="shared" si="11"/>
        <v>31585296.809999991</v>
      </c>
      <c r="H30" s="24">
        <f t="shared" si="11"/>
        <v>1540953.7000000104</v>
      </c>
    </row>
    <row r="31" spans="1:8" x14ac:dyDescent="0.2">
      <c r="A31" s="25"/>
      <c r="B31" s="26"/>
      <c r="C31" s="26"/>
      <c r="D31" s="26"/>
      <c r="E31" s="26"/>
      <c r="F31" s="26"/>
      <c r="G31" s="26"/>
      <c r="H31" s="26"/>
    </row>
    <row r="32" spans="1:8" ht="20.399999999999999" x14ac:dyDescent="0.2">
      <c r="A32" s="32" t="s">
        <v>29</v>
      </c>
      <c r="B32" s="29" t="s">
        <v>1</v>
      </c>
      <c r="C32" s="30" t="s">
        <v>2</v>
      </c>
      <c r="D32" s="30" t="s">
        <v>31</v>
      </c>
      <c r="E32" s="30" t="s">
        <v>4</v>
      </c>
      <c r="F32" s="30" t="s">
        <v>5</v>
      </c>
      <c r="G32" s="30" t="s">
        <v>6</v>
      </c>
      <c r="H32" s="30" t="s">
        <v>7</v>
      </c>
    </row>
    <row r="33" spans="1:8" x14ac:dyDescent="0.2">
      <c r="A33" s="31"/>
      <c r="B33" s="19" t="s">
        <v>34</v>
      </c>
      <c r="C33" s="16">
        <f t="shared" ref="C33:H33" si="12">SUM(C34:C40)</f>
        <v>0</v>
      </c>
      <c r="D33" s="16">
        <f t="shared" si="12"/>
        <v>-7268218.8400000017</v>
      </c>
      <c r="E33" s="16">
        <f t="shared" si="12"/>
        <v>-7268218.8399999961</v>
      </c>
      <c r="F33" s="16">
        <f t="shared" si="12"/>
        <v>3289080.7500000037</v>
      </c>
      <c r="G33" s="16">
        <f t="shared" si="12"/>
        <v>4813214.4000000097</v>
      </c>
      <c r="H33" s="16">
        <f t="shared" si="12"/>
        <v>-1524133.650000006</v>
      </c>
    </row>
    <row r="34" spans="1:8" x14ac:dyDescent="0.2">
      <c r="A34" s="17">
        <v>11</v>
      </c>
      <c r="B34" s="18" t="s">
        <v>35</v>
      </c>
      <c r="C34" s="7">
        <f t="shared" ref="C34:H34" si="13">C4-C19</f>
        <v>0</v>
      </c>
      <c r="D34" s="7">
        <f t="shared" si="13"/>
        <v>0</v>
      </c>
      <c r="E34" s="7">
        <f t="shared" si="13"/>
        <v>0</v>
      </c>
      <c r="F34" s="7">
        <f t="shared" si="13"/>
        <v>0</v>
      </c>
      <c r="G34" s="7">
        <f t="shared" si="13"/>
        <v>0</v>
      </c>
      <c r="H34" s="7">
        <f t="shared" si="13"/>
        <v>0</v>
      </c>
    </row>
    <row r="35" spans="1:8" x14ac:dyDescent="0.2">
      <c r="A35" s="17">
        <v>12</v>
      </c>
      <c r="B35" s="18" t="s">
        <v>36</v>
      </c>
      <c r="C35" s="7">
        <f t="shared" ref="C35:H35" si="14">C5-C20</f>
        <v>0</v>
      </c>
      <c r="D35" s="7">
        <f t="shared" si="14"/>
        <v>0</v>
      </c>
      <c r="E35" s="7">
        <f t="shared" si="14"/>
        <v>0</v>
      </c>
      <c r="F35" s="7">
        <f t="shared" si="14"/>
        <v>0</v>
      </c>
      <c r="G35" s="7">
        <f t="shared" si="14"/>
        <v>0</v>
      </c>
      <c r="H35" s="7">
        <f t="shared" si="14"/>
        <v>0</v>
      </c>
    </row>
    <row r="36" spans="1:8" x14ac:dyDescent="0.2">
      <c r="A36" s="17">
        <v>13</v>
      </c>
      <c r="B36" s="18" t="s">
        <v>37</v>
      </c>
      <c r="C36" s="7">
        <f t="shared" ref="C36:H36" si="15">C6-C21</f>
        <v>0</v>
      </c>
      <c r="D36" s="7">
        <f t="shared" si="15"/>
        <v>0</v>
      </c>
      <c r="E36" s="7">
        <f t="shared" si="15"/>
        <v>0</v>
      </c>
      <c r="F36" s="7">
        <f t="shared" si="15"/>
        <v>0</v>
      </c>
      <c r="G36" s="7">
        <f t="shared" si="15"/>
        <v>0</v>
      </c>
      <c r="H36" s="7">
        <f t="shared" si="15"/>
        <v>0</v>
      </c>
    </row>
    <row r="37" spans="1:8" x14ac:dyDescent="0.2">
      <c r="A37" s="17">
        <v>14</v>
      </c>
      <c r="B37" s="18" t="s">
        <v>38</v>
      </c>
      <c r="C37" s="7">
        <f t="shared" ref="C37:H37" si="16">C7-C22</f>
        <v>0</v>
      </c>
      <c r="D37" s="7">
        <f t="shared" si="16"/>
        <v>-7268218.8400000017</v>
      </c>
      <c r="E37" s="7">
        <f t="shared" si="16"/>
        <v>-7268218.8399999961</v>
      </c>
      <c r="F37" s="7">
        <f t="shared" si="16"/>
        <v>3289080.7500000037</v>
      </c>
      <c r="G37" s="7">
        <f t="shared" si="16"/>
        <v>4813214.4000000097</v>
      </c>
      <c r="H37" s="7">
        <f t="shared" si="16"/>
        <v>-1524133.650000006</v>
      </c>
    </row>
    <row r="38" spans="1:8" x14ac:dyDescent="0.2">
      <c r="A38" s="17">
        <v>15</v>
      </c>
      <c r="B38" s="18" t="s">
        <v>39</v>
      </c>
      <c r="C38" s="7">
        <f t="shared" ref="C38:H38" si="17">C8-C23</f>
        <v>0</v>
      </c>
      <c r="D38" s="7">
        <f t="shared" si="17"/>
        <v>0</v>
      </c>
      <c r="E38" s="7">
        <f t="shared" si="17"/>
        <v>0</v>
      </c>
      <c r="F38" s="7">
        <f t="shared" si="17"/>
        <v>0</v>
      </c>
      <c r="G38" s="7">
        <f t="shared" si="17"/>
        <v>0</v>
      </c>
      <c r="H38" s="7">
        <f t="shared" si="17"/>
        <v>0</v>
      </c>
    </row>
    <row r="39" spans="1:8" x14ac:dyDescent="0.2">
      <c r="A39" s="17">
        <v>16</v>
      </c>
      <c r="B39" s="18" t="s">
        <v>40</v>
      </c>
      <c r="C39" s="7">
        <f t="shared" ref="C39:H39" si="18">C9-C24</f>
        <v>0</v>
      </c>
      <c r="D39" s="7">
        <f t="shared" si="18"/>
        <v>0</v>
      </c>
      <c r="E39" s="7">
        <f t="shared" si="18"/>
        <v>0</v>
      </c>
      <c r="F39" s="7">
        <f t="shared" si="18"/>
        <v>0</v>
      </c>
      <c r="G39" s="7">
        <f t="shared" si="18"/>
        <v>0</v>
      </c>
      <c r="H39" s="7">
        <f t="shared" si="18"/>
        <v>0</v>
      </c>
    </row>
    <row r="40" spans="1:8" x14ac:dyDescent="0.2">
      <c r="A40" s="17">
        <v>17</v>
      </c>
      <c r="B40" s="18" t="s">
        <v>41</v>
      </c>
      <c r="C40" s="7">
        <f t="shared" ref="C40:H40" si="19">C10-C25</f>
        <v>0</v>
      </c>
      <c r="D40" s="7">
        <f t="shared" si="19"/>
        <v>0</v>
      </c>
      <c r="E40" s="7">
        <f t="shared" si="19"/>
        <v>0</v>
      </c>
      <c r="F40" s="7">
        <f t="shared" si="19"/>
        <v>0</v>
      </c>
      <c r="G40" s="7">
        <f t="shared" si="19"/>
        <v>0</v>
      </c>
      <c r="H40" s="7">
        <f t="shared" si="19"/>
        <v>0</v>
      </c>
    </row>
    <row r="41" spans="1:8" x14ac:dyDescent="0.2">
      <c r="A41" s="17"/>
      <c r="B41" s="19" t="s">
        <v>42</v>
      </c>
      <c r="C41" s="16">
        <f>SUM(C42:C44)</f>
        <v>0</v>
      </c>
      <c r="D41" s="16">
        <f t="shared" ref="D41:H41" si="20">SUM(D42:D44)</f>
        <v>0</v>
      </c>
      <c r="E41" s="16">
        <f t="shared" si="20"/>
        <v>0</v>
      </c>
      <c r="F41" s="16">
        <f t="shared" si="20"/>
        <v>0</v>
      </c>
      <c r="G41" s="16">
        <f t="shared" si="20"/>
        <v>0</v>
      </c>
      <c r="H41" s="16">
        <f t="shared" si="20"/>
        <v>0</v>
      </c>
    </row>
    <row r="42" spans="1:8" x14ac:dyDescent="0.2">
      <c r="A42" s="17">
        <v>25</v>
      </c>
      <c r="B42" s="18" t="s">
        <v>39</v>
      </c>
      <c r="C42" s="7">
        <f t="shared" ref="C42:H42" si="21">C12-C27</f>
        <v>0</v>
      </c>
      <c r="D42" s="7">
        <f t="shared" si="21"/>
        <v>0</v>
      </c>
      <c r="E42" s="7">
        <f t="shared" si="21"/>
        <v>0</v>
      </c>
      <c r="F42" s="7">
        <f t="shared" si="21"/>
        <v>0</v>
      </c>
      <c r="G42" s="7">
        <f t="shared" si="21"/>
        <v>0</v>
      </c>
      <c r="H42" s="7">
        <f t="shared" si="21"/>
        <v>0</v>
      </c>
    </row>
    <row r="43" spans="1:8" x14ac:dyDescent="0.2">
      <c r="A43" s="17">
        <v>26</v>
      </c>
      <c r="B43" s="18" t="s">
        <v>40</v>
      </c>
      <c r="C43" s="7">
        <f t="shared" ref="C43:H43" si="22">C13-C28</f>
        <v>0</v>
      </c>
      <c r="D43" s="7">
        <f t="shared" si="22"/>
        <v>0</v>
      </c>
      <c r="E43" s="7">
        <f t="shared" si="22"/>
        <v>0</v>
      </c>
      <c r="F43" s="7">
        <f t="shared" si="22"/>
        <v>0</v>
      </c>
      <c r="G43" s="7">
        <f t="shared" si="22"/>
        <v>0</v>
      </c>
      <c r="H43" s="7">
        <f t="shared" si="22"/>
        <v>0</v>
      </c>
    </row>
    <row r="44" spans="1:8" x14ac:dyDescent="0.2">
      <c r="A44" s="20">
        <v>27</v>
      </c>
      <c r="B44" s="21" t="s">
        <v>43</v>
      </c>
      <c r="C44" s="7">
        <f t="shared" ref="C44:H44" si="23">C14-C29</f>
        <v>0</v>
      </c>
      <c r="D44" s="7">
        <f t="shared" si="23"/>
        <v>0</v>
      </c>
      <c r="E44" s="7">
        <f t="shared" si="23"/>
        <v>0</v>
      </c>
      <c r="F44" s="7">
        <f t="shared" si="23"/>
        <v>0</v>
      </c>
      <c r="G44" s="7">
        <f t="shared" si="23"/>
        <v>0</v>
      </c>
      <c r="H44" s="7">
        <f t="shared" si="23"/>
        <v>0</v>
      </c>
    </row>
    <row r="45" spans="1:8" x14ac:dyDescent="0.2">
      <c r="A45" s="27"/>
      <c r="B45" s="23" t="s">
        <v>28</v>
      </c>
      <c r="C45" s="24">
        <f>C33+C41</f>
        <v>0</v>
      </c>
      <c r="D45" s="24">
        <f t="shared" ref="D45:H45" si="24">D33+D41</f>
        <v>-7268218.8400000017</v>
      </c>
      <c r="E45" s="24">
        <f t="shared" si="24"/>
        <v>-7268218.8399999961</v>
      </c>
      <c r="F45" s="24">
        <f t="shared" si="24"/>
        <v>3289080.7500000037</v>
      </c>
      <c r="G45" s="24">
        <f t="shared" si="24"/>
        <v>4813214.4000000097</v>
      </c>
      <c r="H45" s="24">
        <f t="shared" si="24"/>
        <v>-1524133.650000006</v>
      </c>
    </row>
  </sheetData>
  <mergeCells count="1">
    <mergeCell ref="A1:H1"/>
  </mergeCells>
  <pageMargins left="0.7" right="0.7" top="0.75" bottom="0.75" header="0.3" footer="0.3"/>
  <pageSetup paperSize="9" scale="90" orientation="portrait" r:id="rId1"/>
  <ignoredErrors>
    <ignoredError sqref="C3:H3 C45:H45 C30:H32 C26:D26 C15:H17 C11:D11 C18:H18 C33:H33 C34:H40 C42:H44 E10 E4 H4 E5 H5 E6 H6 E7 H7 E8 H8 E9 H9 H10 E12 H12 E13 H13 E14 H14 E25 E19 H19 E20 H20 E21 H21 E22 H22 E23 H23 E24 H24 H25 E27 H27 E28 H28 E29 H29" unlockedFormula="1"/>
    <ignoredError sqref="E26:H26 E11:H11 C41:H41" formula="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FDFA0A-95C8-4CCE-91B0-0BEB8C9AF0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03B987A-06E0-485F-8E78-98D78C855389}">
  <ds:schemaRefs>
    <ds:schemaRef ds:uri="http://schemas.microsoft.com/sharepoint/v3/contenttype/forms"/>
  </ds:schemaRefs>
</ds:datastoreItem>
</file>

<file path=customXml/itemProps3.xml><?xml version="1.0" encoding="utf-8"?>
<ds:datastoreItem xmlns:ds="http://schemas.openxmlformats.org/officeDocument/2006/customXml" ds:itemID="{8B6E4816-5D89-40D0-B7C2-BDF71B2B489D}">
  <ds:schemaRef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terms/"/>
    <ds:schemaRef ds:uri="http://purl.org/dc/elements/1.1/"/>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CRI-COG</vt:lpstr>
      <vt:lpstr>CFF</vt:lpstr>
      <vt:lpstr>CFF!Print_Area</vt:lpstr>
      <vt:lpstr>'CRI-COG'!Print_Area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Gaby</cp:lastModifiedBy>
  <cp:revision/>
  <dcterms:created xsi:type="dcterms:W3CDTF">2017-12-20T04:54:53Z</dcterms:created>
  <dcterms:modified xsi:type="dcterms:W3CDTF">2022-10-20T15:22:58Z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